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сентябрь\"/>
    </mc:Choice>
  </mc:AlternateContent>
  <xr:revisionPtr revIDLastSave="0" documentId="13_ncr:1_{87FCF9E3-D01A-4562-8D8B-6BA647811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8" i="3" l="1"/>
  <c r="K49" i="3"/>
  <c r="K35" i="3"/>
  <c r="H64" i="3" l="1"/>
  <c r="F64" i="3"/>
  <c r="K32" i="3"/>
  <c r="K40" i="3"/>
  <c r="K19" i="3"/>
  <c r="J4" i="3"/>
  <c r="J18" i="3"/>
  <c r="J33" i="3"/>
  <c r="J42" i="3"/>
  <c r="J51" i="3"/>
  <c r="J54" i="3"/>
  <c r="J60" i="3"/>
  <c r="K5" i="3"/>
  <c r="K34" i="3"/>
  <c r="K55" i="3"/>
  <c r="K59" i="3"/>
  <c r="K63" i="3"/>
  <c r="K26" i="3"/>
  <c r="K69" i="3" l="1"/>
  <c r="K65" i="3"/>
  <c r="I70" i="3" l="1"/>
  <c r="I69" i="3"/>
  <c r="I68" i="3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12" i="3"/>
  <c r="I9" i="3"/>
  <c r="I7" i="3"/>
  <c r="I6" i="3"/>
  <c r="I5" i="3"/>
  <c r="G70" i="3"/>
  <c r="G69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12" i="3"/>
  <c r="G9" i="3"/>
  <c r="G7" i="3"/>
  <c r="G6" i="3"/>
  <c r="G5" i="3"/>
  <c r="J22" i="3" l="1"/>
  <c r="J15" i="3"/>
  <c r="J69" i="3"/>
  <c r="J65" i="3"/>
  <c r="J39" i="3"/>
  <c r="H9" i="3"/>
  <c r="F9" i="3"/>
  <c r="K62" i="3"/>
  <c r="K61" i="3"/>
  <c r="K58" i="3"/>
  <c r="K57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G51" i="3" s="1"/>
  <c r="D51" i="3"/>
  <c r="C51" i="3"/>
  <c r="E42" i="3"/>
  <c r="G42" i="3" s="1"/>
  <c r="D42" i="3"/>
  <c r="C42" i="3"/>
  <c r="E39" i="3"/>
  <c r="K39" i="3" s="1"/>
  <c r="D39" i="3"/>
  <c r="C39" i="3"/>
  <c r="E33" i="3"/>
  <c r="G33" i="3" s="1"/>
  <c r="D33" i="3"/>
  <c r="G39" i="3" l="1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12" i="3"/>
  <c r="F7" i="3"/>
  <c r="F5" i="3"/>
  <c r="H70" i="3"/>
  <c r="H69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12" i="3"/>
  <c r="H7" i="3"/>
  <c r="H5" i="3"/>
  <c r="D4" i="3"/>
  <c r="D3" i="3" s="1"/>
  <c r="K22" i="3" l="1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I4" i="3" l="1"/>
  <c r="G4" i="3"/>
  <c r="F4" i="3"/>
  <c r="E3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<sst xmlns="http://schemas.openxmlformats.org/spreadsheetml/2006/main" count="148" uniqueCount="148">
  <si>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</si>
  <si>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</si>
  <si>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</si>
  <si>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</si>
  <si>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</si>
  <si>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</si>
  <si>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</si>
  <si>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</si>
  <si>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</si>
  <si>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</si>
  <si>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</si>
  <si>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</si>
  <si>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</si>
  <si>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</si>
  <si>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</si>
  <si>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</si>
  <si>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</si>
  <si>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</si>
  <si>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</si>
  <si>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</si>
  <si>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</si>
  <si>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</si>
  <si>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</si>
  <si>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</si>
  <si>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</si>
  <si>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</si>
  <si>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</si>
  <si>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</si>
  <si>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</si>
  <si>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</si>
  <si>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</si>
  <si>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</si>
  <si>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</si>
  <si>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</si>
  <si>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</si>
  <si>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</si>
  <si>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</si>
  <si>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</si>
  <si>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</si>
  <si>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</si>
  <si>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</si>
  <si>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</si>
  <si>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</si>
  <si>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</si>
  <si>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</si>
  <si>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</si>
  <si>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</si>
  <si>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</si>
  <si>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</si>
  <si>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</si>
  <si>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</si>
  <si>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</si>
  <si>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</si>
  <si>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</si>
  <si>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</si>
  <si>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</si>
  <si>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</si>
  <si>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</si>
  <si>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</si>
  <si>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</si>
  <si>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</si>
  <si>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</si>
  <si>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</si>
  <si>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</si>
  <si>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</si>
  <si>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</si>
  <si>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</si>
  <si>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</si>
  <si>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</si>
  <si>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</si>
  <si>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</si>
  <si>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</si>
  <si>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</si>
  <si>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</si>
  <si>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</si>
  <si>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</si>
  <si>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</si>
  <si>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</si>
  <si>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</si>
  <si>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</si>
  <si>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</si>
  <si>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</si>
  <si>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</si>
  <si>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</si>
  <si>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</si>
  <si>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</si>
  <si>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</si>
  <si>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</si>
  <si>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</si>
  <si>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</si>
  <si>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</si>
  <si>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</si>
  <si>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</si>
  <si>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</si>
  <si>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</si>
  <si>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</si>
  <si>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</si>
  <si>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</si>
  <si>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</si>
  <si>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</si>
  <si>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</si>
  <si>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</si>
  <si>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</si>
  <si>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</si>
  <si>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</si>
  <si>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</si>
  <si>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</si>
  <si>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</si>
  <si>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</si>
  <si>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</si>
  <si>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</si>
  <si>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</si>
  <si>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</si>
  <si>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</si>
  <si>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</si>
  <si>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</si>
  <si>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</si>
  <si>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</si>
  <si>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</si>
  <si>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</si>
  <si>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</si>
  <si>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</si>
  <si>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</si>
  <si>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</si>
  <si>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</si>
  <si>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</si>
  <si>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</si>
  <si>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</si>
  <si>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</si>
  <si>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</si>
  <si>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</si>
  <si>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</si>
  <si>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</si>
  <si>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</si>
  <si>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</si>
  <si>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</si>
  <si>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</si>
  <si>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</si>
  <si>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Темп роста к соответствующему периоду 2024 года, %</t>
  </si>
  <si>
    <t>Отклонение фактических расходов от значений по отчету ф. 0503117 План, тыс. руб.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</si>
  <si>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от 29.01.2025 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</si>
  <si>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утвержденных значений Решением о бюджете от 29.01.2025 
№ 1/2025-НА), 
тыс. руб.</t>
  </si>
  <si>
    <t>% исполнения от утвержденных бюджетных значений 
( (Решением о бюджете от 29.01.2025
№ 1/2025-НА)</t>
  </si>
  <si>
    <t>% исполнения от утвержденных бюджетных значений по отчету 
ф. 0503117 План</t>
  </si>
  <si>
    <t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(по состоянию на 01.10.2025)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</si>
  <si>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01.10.2025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</si>
  <si>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01.10.2025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</si>
  <si>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01.10.2024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</si>
</sst>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M72" sqref="M72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.42578125" customWidth="1"/>
    <col min="11" max="11" width="17.140625" customWidth="1"/>
  </cols>
  <sheetData>
    <row r="1" spans="1:11" ht="93.75" customHeight="1" thickBot="1" x14ac:dyDescent="0.3">
      <c r="A1" s="40" t="s">
        <v>144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30.5" customHeight="1" thickBot="1" x14ac:dyDescent="0.3">
      <c r="A2" s="35" t="s">
        <v>134</v>
      </c>
      <c r="B2" s="35" t="s">
        <v>135</v>
      </c>
      <c r="C2" s="36" t="s">
        <v>140</v>
      </c>
      <c r="D2" s="36" t="s">
        <v>145</v>
      </c>
      <c r="E2" s="36" t="s">
        <v>146</v>
      </c>
      <c r="F2" s="36" t="s">
        <v>141</v>
      </c>
      <c r="G2" s="30" t="s">
        <v>142</v>
      </c>
      <c r="H2" s="30" t="s">
        <v>139</v>
      </c>
      <c r="I2" s="30" t="s">
        <v>143</v>
      </c>
      <c r="J2" s="36" t="s">
        <v>147</v>
      </c>
      <c r="K2" s="36" t="s">
        <v>138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7211407.3990800008</v>
      </c>
      <c r="D3" s="6">
        <f>SUM(D4,D15,D18,D22,D33,D39,D42,D51,D54,D60,D65,D69)</f>
        <v>7302604.4795999993</v>
      </c>
      <c r="E3" s="6">
        <f>SUM(E4,E15,E18,E22,E33,E39,E42,E51,E54,E60,E65,E69)</f>
        <v>4773063.4823499992</v>
      </c>
      <c r="F3" s="19">
        <f>SUM(E3-C3)</f>
        <v>-2438343.9167300016</v>
      </c>
      <c r="G3" s="37">
        <f>E3/C3*100</f>
        <v>66.187683183159578</v>
      </c>
      <c r="H3" s="9">
        <f>SUM(E3-D3)</f>
        <v>-2529540.99725</v>
      </c>
      <c r="I3" s="37">
        <f>E3/D3*100</f>
        <v>65.361111856511826</v>
      </c>
      <c r="J3" s="9">
        <f>SUM(J4,J15,J18,J22,J33,J39,J42,J51,J54,J60,J65,J69)</f>
        <v>3915583.1287100003</v>
      </c>
      <c r="K3" s="6">
        <f>E3/J3*100</f>
        <v>121.89917377446915</v>
      </c>
    </row>
    <row r="4" spans="1:11" ht="15.75" thickBot="1" x14ac:dyDescent="0.3">
      <c r="A4" s="11" t="s">
        <v>1</v>
      </c>
      <c r="B4" s="15" t="s">
        <v>2</v>
      </c>
      <c r="C4" s="6">
        <f>SUM(C5:C14)</f>
        <v>1093647.51942</v>
      </c>
      <c r="D4" s="6">
        <f>SUM(D5:D14)</f>
        <v>921015.77713000006</v>
      </c>
      <c r="E4" s="9">
        <f>SUM(E5:E14)</f>
        <v>600745.64129000006</v>
      </c>
      <c r="F4" s="19">
        <f>SUM(E4-C4)</f>
        <v>-492901.87812999997</v>
      </c>
      <c r="G4" s="37">
        <f t="shared" ref="G4:G65" si="0">E4/C4*100</f>
        <v>54.930462568835402</v>
      </c>
      <c r="H4" s="9">
        <f>SUM(E4-D4)</f>
        <v>-320270.13584</v>
      </c>
      <c r="I4" s="37">
        <f t="shared" ref="I4:I65" si="1">E4/D4*100</f>
        <v>65.226422413956726</v>
      </c>
      <c r="J4" s="9">
        <f>SUM(J5:J14)</f>
        <v>471677.99484999996</v>
      </c>
      <c r="K4" s="6">
        <f>E4/J4*100</f>
        <v>127.36350812402122</v>
      </c>
    </row>
    <row r="5" spans="1:11" ht="24" x14ac:dyDescent="0.25">
      <c r="A5" s="12" t="s">
        <v>3</v>
      </c>
      <c r="B5" s="16" t="s">
        <v>4</v>
      </c>
      <c r="C5" s="7">
        <v>13062.27</v>
      </c>
      <c r="D5" s="7">
        <v>13362.27</v>
      </c>
      <c r="E5" s="3">
        <v>8388.24</v>
      </c>
      <c r="F5" s="20">
        <f>SUM(E5-C5)</f>
        <v>-4674.0300000000007</v>
      </c>
      <c r="G5" s="33">
        <f t="shared" si="0"/>
        <v>64.217322104044698</v>
      </c>
      <c r="H5" s="3">
        <f>SUM(E5-D5)</f>
        <v>-4974.0300000000007</v>
      </c>
      <c r="I5" s="33">
        <f t="shared" si="1"/>
        <v>62.775561338006192</v>
      </c>
      <c r="J5" s="3">
        <v>2816.9165699999999</v>
      </c>
      <c r="K5" s="23">
        <f t="shared" ref="K5:K60" si="2">E5/J5*100</f>
        <v>297.78091723888014</v>
      </c>
    </row>
    <row r="6" spans="1:11" ht="36" x14ac:dyDescent="0.25">
      <c r="A6" s="13" t="s">
        <v>5</v>
      </c>
      <c r="B6" s="17" t="s">
        <v>6</v>
      </c>
      <c r="C6" s="4">
        <v>6378.98</v>
      </c>
      <c r="D6" s="4">
        <v>6378.98</v>
      </c>
      <c r="E6" s="5">
        <v>4241.34087</v>
      </c>
      <c r="F6" s="20">
        <f>SUM(E6-C6)</f>
        <v>-2137.6391299999996</v>
      </c>
      <c r="G6" s="31">
        <f t="shared" si="0"/>
        <v>66.489326977040221</v>
      </c>
      <c r="H6" s="3">
        <f>SUM(E6-D6)</f>
        <v>-2137.6391299999996</v>
      </c>
      <c r="I6" s="31">
        <f t="shared" si="1"/>
        <v>66.489326977040221</v>
      </c>
      <c r="J6" s="5">
        <v>1837.32104</v>
      </c>
      <c r="K6" s="23">
        <f t="shared" si="2"/>
        <v>230.84375444805227</v>
      </c>
    </row>
    <row r="7" spans="1:11" ht="36" x14ac:dyDescent="0.25">
      <c r="A7" s="13" t="s">
        <v>7</v>
      </c>
      <c r="B7" s="17" t="s">
        <v>8</v>
      </c>
      <c r="C7" s="4">
        <v>385089.29488</v>
      </c>
      <c r="D7" s="4">
        <v>429653.54141000001</v>
      </c>
      <c r="E7" s="5">
        <v>270930.14455000003</v>
      </c>
      <c r="F7" s="20">
        <f t="shared" ref="F7:F61" si="3">SUM(E7-C7)</f>
        <v>-114159.15032999997</v>
      </c>
      <c r="G7" s="31">
        <f t="shared" si="0"/>
        <v>70.355148312919525</v>
      </c>
      <c r="H7" s="3">
        <f t="shared" ref="H7:H61" si="4">SUM(E7-D7)</f>
        <v>-158723.39685999998</v>
      </c>
      <c r="I7" s="31">
        <f t="shared" si="1"/>
        <v>63.05781715679214</v>
      </c>
      <c r="J7" s="5">
        <v>213589.18977999999</v>
      </c>
      <c r="K7" s="23">
        <f t="shared" si="2"/>
        <v>126.84637496357473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20"/>
      <c r="G8" s="31"/>
      <c r="H8" s="3"/>
      <c r="I8" s="31"/>
      <c r="J8" s="5"/>
      <c r="K8" s="23"/>
    </row>
    <row r="9" spans="1:11" ht="24" x14ac:dyDescent="0.25">
      <c r="A9" s="13" t="s">
        <v>11</v>
      </c>
      <c r="B9" s="17" t="s">
        <v>12</v>
      </c>
      <c r="C9" s="4">
        <v>46738.07</v>
      </c>
      <c r="D9" s="4">
        <v>48098.296649999997</v>
      </c>
      <c r="E9" s="5">
        <v>32594.357390000001</v>
      </c>
      <c r="F9" s="20">
        <f t="shared" si="3"/>
        <v>-14143.712609999999</v>
      </c>
      <c r="G9" s="31">
        <f t="shared" si="0"/>
        <v>69.738346897935671</v>
      </c>
      <c r="H9" s="3">
        <f t="shared" si="4"/>
        <v>-15503.939259999996</v>
      </c>
      <c r="I9" s="31">
        <f t="shared" si="1"/>
        <v>67.766136558185181</v>
      </c>
      <c r="J9" s="5">
        <v>33039.317069999997</v>
      </c>
      <c r="K9" s="23">
        <f t="shared" si="2"/>
        <v>98.653241896443362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20"/>
      <c r="G10" s="31"/>
      <c r="H10" s="3"/>
      <c r="I10" s="31"/>
      <c r="J10" s="5">
        <v>5643.11</v>
      </c>
      <c r="K10" s="23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20"/>
      <c r="G11" s="31"/>
      <c r="H11" s="3"/>
      <c r="I11" s="31"/>
      <c r="J11" s="5"/>
      <c r="K11" s="23"/>
    </row>
    <row r="12" spans="1:11" x14ac:dyDescent="0.25">
      <c r="A12" s="13" t="s">
        <v>17</v>
      </c>
      <c r="B12" s="17" t="s">
        <v>18</v>
      </c>
      <c r="C12" s="4">
        <v>5000</v>
      </c>
      <c r="D12" s="4">
        <v>5000</v>
      </c>
      <c r="E12" s="5">
        <v>0</v>
      </c>
      <c r="F12" s="20">
        <f t="shared" si="3"/>
        <v>-5000</v>
      </c>
      <c r="G12" s="31">
        <f t="shared" si="0"/>
        <v>0</v>
      </c>
      <c r="H12" s="3">
        <f t="shared" si="4"/>
        <v>-5000</v>
      </c>
      <c r="I12" s="31">
        <f t="shared" si="1"/>
        <v>0</v>
      </c>
      <c r="J12" s="5">
        <v>0</v>
      </c>
      <c r="K12" s="23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20"/>
      <c r="G13" s="31"/>
      <c r="H13" s="3"/>
      <c r="I13" s="31"/>
      <c r="J13" s="5"/>
      <c r="K13" s="23"/>
    </row>
    <row r="14" spans="1:11" ht="15.75" thickBot="1" x14ac:dyDescent="0.3">
      <c r="A14" s="14" t="s">
        <v>21</v>
      </c>
      <c r="B14" s="18" t="s">
        <v>22</v>
      </c>
      <c r="C14" s="8">
        <v>637378.90454000002</v>
      </c>
      <c r="D14" s="8">
        <v>418522.68907000002</v>
      </c>
      <c r="E14" s="10">
        <v>284591.55848000001</v>
      </c>
      <c r="F14" s="29">
        <f t="shared" si="3"/>
        <v>-352787.34606000001</v>
      </c>
      <c r="G14" s="32">
        <f t="shared" si="0"/>
        <v>44.65029458190044</v>
      </c>
      <c r="H14" s="27">
        <f t="shared" si="4"/>
        <v>-133931.13059000002</v>
      </c>
      <c r="I14" s="32">
        <f t="shared" si="1"/>
        <v>67.999075298018226</v>
      </c>
      <c r="J14" s="10">
        <v>214752.14038999999</v>
      </c>
      <c r="K14" s="25">
        <f t="shared" si="2"/>
        <v>132.52094156694707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9768.3799999999992</v>
      </c>
      <c r="D15" s="6">
        <f t="shared" ref="D15:E15" si="5">SUM(D16:D17)</f>
        <v>9794.25</v>
      </c>
      <c r="E15" s="6">
        <f t="shared" si="5"/>
        <v>6252.7329799999998</v>
      </c>
      <c r="F15" s="28">
        <f t="shared" si="3"/>
        <v>-3515.6470199999994</v>
      </c>
      <c r="G15" s="34">
        <f t="shared" si="0"/>
        <v>64.009927746463589</v>
      </c>
      <c r="H15" s="26">
        <f t="shared" si="4"/>
        <v>-3541.5170200000002</v>
      </c>
      <c r="I15" s="34">
        <f t="shared" si="1"/>
        <v>63.840855399851947</v>
      </c>
      <c r="J15" s="9">
        <f>SUM(J16:J17)</f>
        <v>5113.1886199999999</v>
      </c>
      <c r="K15" s="6">
        <f t="shared" si="2"/>
        <v>122.28637440720892</v>
      </c>
    </row>
    <row r="16" spans="1:11" x14ac:dyDescent="0.25">
      <c r="A16" s="12" t="s">
        <v>25</v>
      </c>
      <c r="B16" s="16" t="s">
        <v>26</v>
      </c>
      <c r="C16" s="7">
        <v>9286.8799999999992</v>
      </c>
      <c r="D16" s="7">
        <v>9312.75</v>
      </c>
      <c r="E16" s="3">
        <v>6189.7329799999998</v>
      </c>
      <c r="F16" s="20">
        <f t="shared" si="3"/>
        <v>-3097.1470199999994</v>
      </c>
      <c r="G16" s="33">
        <f t="shared" si="0"/>
        <v>66.650295685956962</v>
      </c>
      <c r="H16" s="3">
        <f t="shared" si="4"/>
        <v>-3123.0170200000002</v>
      </c>
      <c r="I16" s="33">
        <f t="shared" si="1"/>
        <v>66.465147029609938</v>
      </c>
      <c r="J16" s="3">
        <v>5113.1886199999999</v>
      </c>
      <c r="K16" s="24">
        <f t="shared" si="2"/>
        <v>121.05426652537609</v>
      </c>
    </row>
    <row r="17" spans="1:11" ht="15.75" thickBot="1" x14ac:dyDescent="0.3">
      <c r="A17" s="14" t="s">
        <v>27</v>
      </c>
      <c r="B17" s="18" t="s">
        <v>28</v>
      </c>
      <c r="C17" s="8">
        <v>481.5</v>
      </c>
      <c r="D17" s="8">
        <v>481.5</v>
      </c>
      <c r="E17" s="10">
        <v>63</v>
      </c>
      <c r="F17" s="29">
        <f t="shared" si="3"/>
        <v>-418.5</v>
      </c>
      <c r="G17" s="32">
        <f t="shared" si="0"/>
        <v>13.084112149532709</v>
      </c>
      <c r="H17" s="27">
        <f t="shared" si="4"/>
        <v>-418.5</v>
      </c>
      <c r="I17" s="32">
        <f t="shared" si="1"/>
        <v>13.084112149532709</v>
      </c>
      <c r="J17" s="10">
        <v>0</v>
      </c>
      <c r="K17" s="25"/>
    </row>
    <row r="18" spans="1:11" ht="24.75" thickBot="1" x14ac:dyDescent="0.3">
      <c r="A18" s="11" t="s">
        <v>29</v>
      </c>
      <c r="B18" s="15" t="s">
        <v>30</v>
      </c>
      <c r="C18" s="6">
        <f>SUM(C19:C21)</f>
        <v>108057.38999999998</v>
      </c>
      <c r="D18" s="6">
        <f t="shared" ref="D18:E18" si="6">SUM(D19:D21)</f>
        <v>134966.01667000001</v>
      </c>
      <c r="E18" s="6">
        <f t="shared" si="6"/>
        <v>54079.833429999999</v>
      </c>
      <c r="F18" s="28">
        <f t="shared" si="3"/>
        <v>-53977.556569999986</v>
      </c>
      <c r="G18" s="34">
        <f t="shared" si="0"/>
        <v>50.047325250036124</v>
      </c>
      <c r="H18" s="26">
        <f t="shared" si="4"/>
        <v>-80886.183240000013</v>
      </c>
      <c r="I18" s="34">
        <f t="shared" si="1"/>
        <v>40.069222434139427</v>
      </c>
      <c r="J18" s="9">
        <f>SUM(J19:J21)</f>
        <v>45773.769329999996</v>
      </c>
      <c r="K18" s="6">
        <f t="shared" si="2"/>
        <v>118.14590369457783</v>
      </c>
    </row>
    <row r="19" spans="1:11" ht="15.75" thickBot="1" x14ac:dyDescent="0.3">
      <c r="A19" s="12" t="s">
        <v>31</v>
      </c>
      <c r="B19" s="16" t="s">
        <v>137</v>
      </c>
      <c r="C19" s="7">
        <v>4612.5200000000004</v>
      </c>
      <c r="D19" s="7">
        <v>4583.0276000000003</v>
      </c>
      <c r="E19" s="3">
        <v>3348.9636</v>
      </c>
      <c r="F19" s="20">
        <f t="shared" si="3"/>
        <v>-1263.5564000000004</v>
      </c>
      <c r="G19" s="33">
        <f t="shared" si="0"/>
        <v>72.605942088055983</v>
      </c>
      <c r="H19" s="3">
        <f t="shared" si="4"/>
        <v>-1234.0640000000003</v>
      </c>
      <c r="I19" s="33">
        <f t="shared" si="1"/>
        <v>73.073171106366459</v>
      </c>
      <c r="J19" s="3">
        <v>4140.47786</v>
      </c>
      <c r="K19" s="6">
        <f t="shared" si="2"/>
        <v>80.883504591424142</v>
      </c>
    </row>
    <row r="20" spans="1:11" ht="22.5" customHeight="1" x14ac:dyDescent="0.25">
      <c r="A20" s="13" t="s">
        <v>33</v>
      </c>
      <c r="B20" s="17" t="s">
        <v>32</v>
      </c>
      <c r="C20" s="4">
        <v>38027.519999999997</v>
      </c>
      <c r="D20" s="4">
        <v>38027.519999999997</v>
      </c>
      <c r="E20" s="5">
        <v>27118.008239999999</v>
      </c>
      <c r="F20" s="20">
        <f t="shared" si="3"/>
        <v>-10909.511759999998</v>
      </c>
      <c r="G20" s="31">
        <f t="shared" si="0"/>
        <v>71.311535014642033</v>
      </c>
      <c r="H20" s="3">
        <f t="shared" si="4"/>
        <v>-10909.511759999998</v>
      </c>
      <c r="I20" s="31">
        <f t="shared" si="1"/>
        <v>71.311535014642033</v>
      </c>
      <c r="J20" s="5">
        <v>24695.850480000001</v>
      </c>
      <c r="K20" s="23">
        <f t="shared" si="2"/>
        <v>109.80795442522455</v>
      </c>
    </row>
    <row r="21" spans="1:11" ht="24.75" thickBot="1" x14ac:dyDescent="0.3">
      <c r="A21" s="14" t="s">
        <v>34</v>
      </c>
      <c r="B21" s="18" t="s">
        <v>35</v>
      </c>
      <c r="C21" s="8">
        <v>65417.35</v>
      </c>
      <c r="D21" s="8">
        <v>92355.469070000006</v>
      </c>
      <c r="E21" s="10">
        <v>23612.86159</v>
      </c>
      <c r="F21" s="29">
        <f t="shared" si="3"/>
        <v>-41804.488409999998</v>
      </c>
      <c r="G21" s="32">
        <f t="shared" si="0"/>
        <v>36.095717099515653</v>
      </c>
      <c r="H21" s="27">
        <f t="shared" si="4"/>
        <v>-68742.607480000006</v>
      </c>
      <c r="I21" s="32">
        <f t="shared" si="1"/>
        <v>25.567366857400554</v>
      </c>
      <c r="J21" s="10">
        <v>16937.440989999999</v>
      </c>
      <c r="K21" s="25">
        <f t="shared" si="2"/>
        <v>139.41221465474757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303230.30929999996</v>
      </c>
      <c r="D22" s="6">
        <f t="shared" ref="D22:E22" si="7">SUM(D23:D32)</f>
        <v>329393.60809999995</v>
      </c>
      <c r="E22" s="6">
        <f t="shared" si="7"/>
        <v>210226.1317</v>
      </c>
      <c r="F22" s="19">
        <f t="shared" si="3"/>
        <v>-93004.177599999966</v>
      </c>
      <c r="G22" s="37">
        <f t="shared" si="0"/>
        <v>69.328864975701833</v>
      </c>
      <c r="H22" s="9">
        <f t="shared" si="4"/>
        <v>-119167.47639999996</v>
      </c>
      <c r="I22" s="37">
        <f t="shared" si="1"/>
        <v>63.82216489039395</v>
      </c>
      <c r="J22" s="9">
        <f>SUM(J23:J32)</f>
        <v>224513.13344000001</v>
      </c>
      <c r="K22" s="6">
        <f t="shared" si="2"/>
        <v>93.636451676080611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20"/>
      <c r="G23" s="33"/>
      <c r="H23" s="3"/>
      <c r="I23" s="33"/>
      <c r="J23" s="3"/>
      <c r="K23" s="24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20"/>
      <c r="G24" s="31"/>
      <c r="H24" s="3"/>
      <c r="I24" s="31"/>
      <c r="J24" s="5"/>
      <c r="K24" s="23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20"/>
      <c r="G25" s="31"/>
      <c r="H25" s="3"/>
      <c r="I25" s="31"/>
      <c r="J25" s="5"/>
      <c r="K25" s="23"/>
    </row>
    <row r="26" spans="1:11" x14ac:dyDescent="0.25">
      <c r="A26" s="13" t="s">
        <v>44</v>
      </c>
      <c r="B26" s="17" t="s">
        <v>45</v>
      </c>
      <c r="C26" s="4">
        <v>999</v>
      </c>
      <c r="D26" s="4">
        <v>986.78899999999999</v>
      </c>
      <c r="E26" s="5">
        <v>515.02219000000002</v>
      </c>
      <c r="F26" s="20">
        <f t="shared" si="3"/>
        <v>-483.97780999999998</v>
      </c>
      <c r="G26" s="31">
        <f t="shared" si="0"/>
        <v>51.553772772772774</v>
      </c>
      <c r="H26" s="3">
        <f t="shared" si="4"/>
        <v>-471.76680999999996</v>
      </c>
      <c r="I26" s="31">
        <f t="shared" si="1"/>
        <v>52.191723863966864</v>
      </c>
      <c r="J26" s="5">
        <v>534.39727000000005</v>
      </c>
      <c r="K26" s="23">
        <f t="shared" si="2"/>
        <v>96.374405131223824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20"/>
      <c r="G27" s="31"/>
      <c r="H27" s="3"/>
      <c r="I27" s="31"/>
      <c r="J27" s="5"/>
      <c r="K27" s="23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20"/>
      <c r="G28" s="31"/>
      <c r="H28" s="3"/>
      <c r="I28" s="31"/>
      <c r="J28" s="5"/>
      <c r="K28" s="23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20"/>
      <c r="G29" s="31"/>
      <c r="H29" s="3"/>
      <c r="I29" s="31"/>
      <c r="J29" s="5">
        <v>47220.044199999997</v>
      </c>
      <c r="K29" s="23"/>
    </row>
    <row r="30" spans="1:11" x14ac:dyDescent="0.25">
      <c r="A30" s="13" t="s">
        <v>52</v>
      </c>
      <c r="B30" s="17" t="s">
        <v>53</v>
      </c>
      <c r="C30" s="4">
        <v>237166.70929999999</v>
      </c>
      <c r="D30" s="4">
        <v>255016.70929999999</v>
      </c>
      <c r="E30" s="5">
        <v>188179.03976000001</v>
      </c>
      <c r="F30" s="20">
        <f t="shared" si="3"/>
        <v>-48987.669539999973</v>
      </c>
      <c r="G30" s="31">
        <f t="shared" si="0"/>
        <v>79.344626535238618</v>
      </c>
      <c r="H30" s="3">
        <f t="shared" si="4"/>
        <v>-66837.669539999973</v>
      </c>
      <c r="I30" s="31">
        <f t="shared" si="1"/>
        <v>73.790866597148124</v>
      </c>
      <c r="J30" s="5">
        <v>169083.37809000001</v>
      </c>
      <c r="K30" s="23">
        <f t="shared" si="2"/>
        <v>111.29363624367366</v>
      </c>
    </row>
    <row r="31" spans="1:11" x14ac:dyDescent="0.25">
      <c r="A31" s="13" t="s">
        <v>54</v>
      </c>
      <c r="B31" s="17" t="s">
        <v>55</v>
      </c>
      <c r="C31" s="4">
        <v>46520</v>
      </c>
      <c r="D31" s="4">
        <v>48272.357799999998</v>
      </c>
      <c r="E31" s="5">
        <v>16409.95492</v>
      </c>
      <c r="F31" s="20">
        <f t="shared" si="3"/>
        <v>-30110.04508</v>
      </c>
      <c r="G31" s="31">
        <f t="shared" si="0"/>
        <v>35.275053568357691</v>
      </c>
      <c r="H31" s="3">
        <f t="shared" si="4"/>
        <v>-31862.402879999998</v>
      </c>
      <c r="I31" s="31">
        <f t="shared" si="1"/>
        <v>33.994517085718158</v>
      </c>
      <c r="J31" s="5">
        <v>7001.6211599999997</v>
      </c>
      <c r="K31" s="23">
        <f t="shared" si="2"/>
        <v>234.37364783101177</v>
      </c>
    </row>
    <row r="32" spans="1:11" ht="15.75" thickBot="1" x14ac:dyDescent="0.3">
      <c r="A32" s="14" t="s">
        <v>56</v>
      </c>
      <c r="B32" s="18" t="s">
        <v>57</v>
      </c>
      <c r="C32" s="8">
        <v>18544.599999999999</v>
      </c>
      <c r="D32" s="8">
        <v>25117.752</v>
      </c>
      <c r="E32" s="10">
        <v>5122.1148300000004</v>
      </c>
      <c r="F32" s="29">
        <f t="shared" si="3"/>
        <v>-13422.485169999998</v>
      </c>
      <c r="G32" s="32">
        <f t="shared" si="0"/>
        <v>27.620519342557948</v>
      </c>
      <c r="H32" s="27">
        <f t="shared" si="4"/>
        <v>-19995.637170000002</v>
      </c>
      <c r="I32" s="32">
        <f t="shared" si="1"/>
        <v>20.392409440144167</v>
      </c>
      <c r="J32" s="10">
        <v>673.69272000000001</v>
      </c>
      <c r="K32" s="23">
        <f t="shared" si="2"/>
        <v>760.30431648422746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2286583.4022900001</v>
      </c>
      <c r="D33" s="6">
        <f>SUM(D34:D38)</f>
        <v>2330574.03095</v>
      </c>
      <c r="E33" s="6">
        <f>SUM(E34:E38)</f>
        <v>1670248.5071900003</v>
      </c>
      <c r="F33" s="19">
        <f t="shared" si="3"/>
        <v>-616334.89509999985</v>
      </c>
      <c r="G33" s="37">
        <f t="shared" si="0"/>
        <v>73.045597441022963</v>
      </c>
      <c r="H33" s="9">
        <f t="shared" si="4"/>
        <v>-660325.52375999978</v>
      </c>
      <c r="I33" s="37">
        <f t="shared" si="1"/>
        <v>71.666829073400663</v>
      </c>
      <c r="J33" s="9">
        <f>SUM(J34:J38)</f>
        <v>358910.26087000006</v>
      </c>
      <c r="K33" s="6">
        <f t="shared" si="2"/>
        <v>465.36660811571966</v>
      </c>
    </row>
    <row r="34" spans="1:11" x14ac:dyDescent="0.25">
      <c r="A34" s="12" t="s">
        <v>60</v>
      </c>
      <c r="B34" s="16" t="s">
        <v>61</v>
      </c>
      <c r="C34" s="7">
        <v>72500</v>
      </c>
      <c r="D34" s="7">
        <v>74633.939069999993</v>
      </c>
      <c r="E34" s="3">
        <v>46817.501389999998</v>
      </c>
      <c r="F34" s="20">
        <f t="shared" si="3"/>
        <v>-25682.498610000002</v>
      </c>
      <c r="G34" s="33">
        <f t="shared" si="0"/>
        <v>64.575863986206897</v>
      </c>
      <c r="H34" s="3">
        <f t="shared" si="4"/>
        <v>-27816.437679999995</v>
      </c>
      <c r="I34" s="33">
        <f t="shared" si="1"/>
        <v>62.729506138071244</v>
      </c>
      <c r="J34" s="3">
        <v>24546.332409999999</v>
      </c>
      <c r="K34" s="23">
        <f>E34/J34*100</f>
        <v>190.73114715470442</v>
      </c>
    </row>
    <row r="35" spans="1:11" x14ac:dyDescent="0.25">
      <c r="A35" s="13" t="s">
        <v>62</v>
      </c>
      <c r="B35" s="17" t="s">
        <v>63</v>
      </c>
      <c r="C35" s="4">
        <v>1512349.12</v>
      </c>
      <c r="D35" s="4">
        <v>1511117.16028</v>
      </c>
      <c r="E35" s="5">
        <v>1231489.1378200001</v>
      </c>
      <c r="F35" s="20">
        <f t="shared" si="3"/>
        <v>-280859.98218000005</v>
      </c>
      <c r="G35" s="31">
        <f t="shared" si="0"/>
        <v>81.428892412090676</v>
      </c>
      <c r="H35" s="3">
        <f t="shared" si="4"/>
        <v>-279628.02245999989</v>
      </c>
      <c r="I35" s="31">
        <f t="shared" si="1"/>
        <v>81.495278472769996</v>
      </c>
      <c r="J35" s="5">
        <v>144705.85</v>
      </c>
      <c r="K35" s="23">
        <f>E35/J35*100</f>
        <v>851.02926925207237</v>
      </c>
    </row>
    <row r="36" spans="1:11" x14ac:dyDescent="0.25">
      <c r="A36" s="13" t="s">
        <v>64</v>
      </c>
      <c r="B36" s="17" t="s">
        <v>65</v>
      </c>
      <c r="C36" s="4">
        <v>700143.28229</v>
      </c>
      <c r="D36" s="4">
        <v>743231.93160000001</v>
      </c>
      <c r="E36" s="5">
        <v>390994.73080000002</v>
      </c>
      <c r="F36" s="20">
        <f t="shared" si="3"/>
        <v>-309148.55148999998</v>
      </c>
      <c r="G36" s="31">
        <f t="shared" si="0"/>
        <v>55.844959266216257</v>
      </c>
      <c r="H36" s="3">
        <f t="shared" si="4"/>
        <v>-352237.20079999999</v>
      </c>
      <c r="I36" s="31">
        <f t="shared" si="1"/>
        <v>52.607364427720725</v>
      </c>
      <c r="J36" s="5">
        <v>188732.61256000001</v>
      </c>
      <c r="K36" s="23">
        <f t="shared" si="2"/>
        <v>207.16861039355288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20"/>
      <c r="G37" s="31"/>
      <c r="H37" s="3"/>
      <c r="I37" s="31"/>
      <c r="J37" s="5"/>
      <c r="K37" s="23"/>
    </row>
    <row r="38" spans="1:11" ht="15.75" thickBot="1" x14ac:dyDescent="0.3">
      <c r="A38" s="14" t="s">
        <v>68</v>
      </c>
      <c r="B38" s="18" t="s">
        <v>69</v>
      </c>
      <c r="C38" s="8">
        <v>1591</v>
      </c>
      <c r="D38" s="8">
        <v>1591</v>
      </c>
      <c r="E38" s="10">
        <v>947.13717999999994</v>
      </c>
      <c r="F38" s="29">
        <f t="shared" si="3"/>
        <v>-643.86282000000006</v>
      </c>
      <c r="G38" s="32">
        <f t="shared" si="0"/>
        <v>59.530935260842234</v>
      </c>
      <c r="H38" s="27">
        <f t="shared" si="4"/>
        <v>-643.86282000000006</v>
      </c>
      <c r="I38" s="32">
        <f t="shared" si="1"/>
        <v>59.530935260842234</v>
      </c>
      <c r="J38" s="10">
        <v>925.46590000000003</v>
      </c>
      <c r="K38" s="25">
        <f t="shared" si="2"/>
        <v>102.34166164307079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214.83525</v>
      </c>
      <c r="E39" s="6">
        <f t="shared" si="8"/>
        <v>214.83525</v>
      </c>
      <c r="F39" s="19">
        <f t="shared" si="3"/>
        <v>-85.164749999999998</v>
      </c>
      <c r="G39" s="37">
        <f t="shared" si="0"/>
        <v>71.611750000000001</v>
      </c>
      <c r="H39" s="9">
        <f t="shared" si="4"/>
        <v>0</v>
      </c>
      <c r="I39" s="37">
        <f t="shared" si="1"/>
        <v>100</v>
      </c>
      <c r="J39" s="9">
        <f t="shared" ref="J39" si="9">SUM(J40:J41)</f>
        <v>177.75</v>
      </c>
      <c r="K39" s="6">
        <f t="shared" si="2"/>
        <v>120.86371308016876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214.83525</v>
      </c>
      <c r="E40" s="3">
        <v>214.83525</v>
      </c>
      <c r="F40" s="20">
        <f t="shared" si="3"/>
        <v>-85.164749999999998</v>
      </c>
      <c r="G40" s="33">
        <f t="shared" si="0"/>
        <v>71.611750000000001</v>
      </c>
      <c r="H40" s="3">
        <f t="shared" si="4"/>
        <v>0</v>
      </c>
      <c r="I40" s="33">
        <f t="shared" si="1"/>
        <v>100</v>
      </c>
      <c r="J40" s="3">
        <v>177.75</v>
      </c>
      <c r="K40" s="38">
        <f t="shared" si="2"/>
        <v>120.86371308016876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29"/>
      <c r="G41" s="32"/>
      <c r="H41" s="27"/>
      <c r="I41" s="32"/>
      <c r="J41" s="10"/>
      <c r="K41" s="25"/>
    </row>
    <row r="42" spans="1:11" ht="15.75" thickBot="1" x14ac:dyDescent="0.3">
      <c r="A42" s="11" t="s">
        <v>76</v>
      </c>
      <c r="B42" s="15" t="s">
        <v>77</v>
      </c>
      <c r="C42" s="6">
        <f>SUM(C43:C50)</f>
        <v>2944027.82112</v>
      </c>
      <c r="D42" s="6">
        <f t="shared" ref="D42:E42" si="10">SUM(D43:D50)</f>
        <v>3089312.0944699999</v>
      </c>
      <c r="E42" s="6">
        <f t="shared" si="10"/>
        <v>1867408.5630699999</v>
      </c>
      <c r="F42" s="19">
        <f t="shared" si="3"/>
        <v>-1076619.2580500001</v>
      </c>
      <c r="G42" s="37">
        <f t="shared" si="0"/>
        <v>63.430397962733231</v>
      </c>
      <c r="H42" s="9">
        <f t="shared" si="4"/>
        <v>-1221903.5314</v>
      </c>
      <c r="I42" s="37">
        <f t="shared" si="1"/>
        <v>60.447391068475753</v>
      </c>
      <c r="J42" s="9">
        <f>SUM(J43:J50)</f>
        <v>2490932.1813300001</v>
      </c>
      <c r="K42" s="6">
        <f t="shared" si="2"/>
        <v>74.968261965001474</v>
      </c>
    </row>
    <row r="43" spans="1:11" x14ac:dyDescent="0.25">
      <c r="A43" s="12" t="s">
        <v>78</v>
      </c>
      <c r="B43" s="16" t="s">
        <v>79</v>
      </c>
      <c r="C43" s="7">
        <v>1175924.83604</v>
      </c>
      <c r="D43" s="7">
        <v>1189897.0005000001</v>
      </c>
      <c r="E43" s="3">
        <v>699988.26942000003</v>
      </c>
      <c r="F43" s="20">
        <f t="shared" si="3"/>
        <v>-475936.56661999994</v>
      </c>
      <c r="G43" s="33">
        <f t="shared" si="0"/>
        <v>59.52661666516493</v>
      </c>
      <c r="H43" s="3">
        <f t="shared" si="4"/>
        <v>-489908.73108000006</v>
      </c>
      <c r="I43" s="33">
        <f t="shared" si="1"/>
        <v>58.827635427760704</v>
      </c>
      <c r="J43" s="3">
        <v>919618.54648999998</v>
      </c>
      <c r="K43" s="24">
        <f t="shared" si="2"/>
        <v>76.117241446653637</v>
      </c>
    </row>
    <row r="44" spans="1:11" x14ac:dyDescent="0.25">
      <c r="A44" s="13" t="s">
        <v>80</v>
      </c>
      <c r="B44" s="17" t="s">
        <v>81</v>
      </c>
      <c r="C44" s="4">
        <v>1436962.98789</v>
      </c>
      <c r="D44" s="4">
        <v>1563132.35965</v>
      </c>
      <c r="E44" s="5">
        <v>959663.04458999995</v>
      </c>
      <c r="F44" s="20">
        <f t="shared" si="3"/>
        <v>-477299.94330000004</v>
      </c>
      <c r="G44" s="31">
        <f t="shared" si="0"/>
        <v>66.784117105141647</v>
      </c>
      <c r="H44" s="3">
        <f t="shared" si="4"/>
        <v>-603469.31506000005</v>
      </c>
      <c r="I44" s="31">
        <f t="shared" si="1"/>
        <v>61.393588243856556</v>
      </c>
      <c r="J44" s="5">
        <v>1379049.97914</v>
      </c>
      <c r="K44" s="23">
        <f t="shared" si="2"/>
        <v>69.588706653580672</v>
      </c>
    </row>
    <row r="45" spans="1:11" x14ac:dyDescent="0.25">
      <c r="A45" s="13" t="s">
        <v>82</v>
      </c>
      <c r="B45" s="17" t="s">
        <v>83</v>
      </c>
      <c r="C45" s="4">
        <v>260301.32227</v>
      </c>
      <c r="D45" s="4">
        <v>264134.13282</v>
      </c>
      <c r="E45" s="5">
        <v>153191.06466</v>
      </c>
      <c r="F45" s="20">
        <f t="shared" si="3"/>
        <v>-107110.25761</v>
      </c>
      <c r="G45" s="31">
        <f t="shared" si="0"/>
        <v>58.85143545337089</v>
      </c>
      <c r="H45" s="3">
        <f t="shared" si="4"/>
        <v>-110943.06816</v>
      </c>
      <c r="I45" s="31">
        <f t="shared" si="1"/>
        <v>57.997451152742698</v>
      </c>
      <c r="J45" s="5">
        <v>138730.23167000001</v>
      </c>
      <c r="K45" s="23">
        <f t="shared" si="2"/>
        <v>110.42370708671361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20"/>
      <c r="G46" s="31"/>
      <c r="H46" s="3"/>
      <c r="I46" s="31"/>
      <c r="J46" s="5"/>
      <c r="K46" s="23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20"/>
      <c r="G47" s="31"/>
      <c r="H47" s="3"/>
      <c r="I47" s="31"/>
      <c r="J47" s="5"/>
      <c r="K47" s="23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20"/>
      <c r="G48" s="31"/>
      <c r="H48" s="3"/>
      <c r="I48" s="31"/>
      <c r="J48" s="5"/>
      <c r="K48" s="23"/>
    </row>
    <row r="49" spans="1:11" x14ac:dyDescent="0.25">
      <c r="A49" s="13" t="s">
        <v>90</v>
      </c>
      <c r="B49" s="17" t="s">
        <v>91</v>
      </c>
      <c r="C49" s="4">
        <v>4190</v>
      </c>
      <c r="D49" s="4">
        <v>4060</v>
      </c>
      <c r="E49" s="5">
        <v>3577.24215</v>
      </c>
      <c r="F49" s="20">
        <f t="shared" si="3"/>
        <v>-612.75784999999996</v>
      </c>
      <c r="G49" s="31">
        <f t="shared" si="0"/>
        <v>85.3757076372315</v>
      </c>
      <c r="H49" s="3">
        <f t="shared" si="4"/>
        <v>-482.75784999999996</v>
      </c>
      <c r="I49" s="31">
        <f t="shared" si="1"/>
        <v>88.109412561576349</v>
      </c>
      <c r="J49" s="5">
        <v>3745.55638</v>
      </c>
      <c r="K49" s="25">
        <f t="shared" si="2"/>
        <v>95.506295649459688</v>
      </c>
    </row>
    <row r="50" spans="1:11" ht="15.75" thickBot="1" x14ac:dyDescent="0.3">
      <c r="A50" s="14" t="s">
        <v>92</v>
      </c>
      <c r="B50" s="18" t="s">
        <v>93</v>
      </c>
      <c r="C50" s="8">
        <v>66648.674920000005</v>
      </c>
      <c r="D50" s="8">
        <v>68088.601500000004</v>
      </c>
      <c r="E50" s="10">
        <v>50988.94225</v>
      </c>
      <c r="F50" s="29">
        <f t="shared" si="3"/>
        <v>-15659.732670000005</v>
      </c>
      <c r="G50" s="32">
        <f t="shared" si="0"/>
        <v>76.504059999997367</v>
      </c>
      <c r="H50" s="27">
        <f t="shared" si="4"/>
        <v>-17099.659250000004</v>
      </c>
      <c r="I50" s="32">
        <f t="shared" si="1"/>
        <v>74.88616468352636</v>
      </c>
      <c r="J50" s="10">
        <v>49787.86765</v>
      </c>
      <c r="K50" s="25">
        <f t="shared" si="2"/>
        <v>102.41238409413984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175120.17694999999</v>
      </c>
      <c r="D51" s="6">
        <f t="shared" ref="D51:E51" si="11">SUM(D52:D53)</f>
        <v>192389.06303000002</v>
      </c>
      <c r="E51" s="6">
        <f t="shared" si="11"/>
        <v>140982.94144999998</v>
      </c>
      <c r="F51" s="19">
        <f t="shared" si="3"/>
        <v>-34137.23550000001</v>
      </c>
      <c r="G51" s="37">
        <f t="shared" si="0"/>
        <v>80.506395039934887</v>
      </c>
      <c r="H51" s="9">
        <f t="shared" si="4"/>
        <v>-51406.121580000035</v>
      </c>
      <c r="I51" s="37">
        <f t="shared" si="1"/>
        <v>73.280122700122476</v>
      </c>
      <c r="J51" s="9">
        <f>SUM(J52:J53)</f>
        <v>135566.42146000001</v>
      </c>
      <c r="K51" s="6">
        <f t="shared" si="2"/>
        <v>103.99547316486344</v>
      </c>
    </row>
    <row r="52" spans="1:11" x14ac:dyDescent="0.25">
      <c r="A52" s="12" t="s">
        <v>96</v>
      </c>
      <c r="B52" s="16" t="s">
        <v>97</v>
      </c>
      <c r="C52" s="7">
        <v>157837.50695000001</v>
      </c>
      <c r="D52" s="7">
        <v>174223.99303000001</v>
      </c>
      <c r="E52" s="3">
        <v>130021.37108</v>
      </c>
      <c r="F52" s="20">
        <f t="shared" si="3"/>
        <v>-27816.135870000013</v>
      </c>
      <c r="G52" s="33">
        <f t="shared" si="0"/>
        <v>82.376726287997158</v>
      </c>
      <c r="H52" s="3">
        <f t="shared" si="4"/>
        <v>-44202.621950000015</v>
      </c>
      <c r="I52" s="33">
        <f t="shared" si="1"/>
        <v>74.628854969252899</v>
      </c>
      <c r="J52" s="3">
        <v>124956.2562</v>
      </c>
      <c r="K52" s="24">
        <f t="shared" si="2"/>
        <v>104.05351043159695</v>
      </c>
    </row>
    <row r="53" spans="1:11" ht="15.75" thickBot="1" x14ac:dyDescent="0.3">
      <c r="A53" s="14" t="s">
        <v>98</v>
      </c>
      <c r="B53" s="18" t="s">
        <v>99</v>
      </c>
      <c r="C53" s="8">
        <v>17282.669999999998</v>
      </c>
      <c r="D53" s="8">
        <v>18165.07</v>
      </c>
      <c r="E53" s="10">
        <v>10961.570369999999</v>
      </c>
      <c r="F53" s="29">
        <f t="shared" si="3"/>
        <v>-6321.0996299999988</v>
      </c>
      <c r="G53" s="32">
        <f t="shared" si="0"/>
        <v>63.425213638864832</v>
      </c>
      <c r="H53" s="27">
        <f t="shared" si="4"/>
        <v>-7203.4996300000003</v>
      </c>
      <c r="I53" s="32">
        <f t="shared" si="1"/>
        <v>60.344223116123416</v>
      </c>
      <c r="J53" s="10">
        <v>10610.16526</v>
      </c>
      <c r="K53" s="25">
        <f t="shared" si="2"/>
        <v>103.31196641512066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90508.2</v>
      </c>
      <c r="D54" s="6">
        <f>SUM(D55:D59)</f>
        <v>91523.199999999997</v>
      </c>
      <c r="E54" s="6">
        <f t="shared" ref="E54" si="12">SUM(E55:E59)</f>
        <v>76535.561289999998</v>
      </c>
      <c r="F54" s="19">
        <f t="shared" si="3"/>
        <v>-13972.638709999999</v>
      </c>
      <c r="G54" s="37">
        <f t="shared" si="0"/>
        <v>84.562019010432195</v>
      </c>
      <c r="H54" s="9">
        <f t="shared" si="4"/>
        <v>-14987.638709999999</v>
      </c>
      <c r="I54" s="37">
        <f t="shared" si="1"/>
        <v>83.624219094175032</v>
      </c>
      <c r="J54" s="9">
        <f>SUM(J55:J59)</f>
        <v>56548.008269999998</v>
      </c>
      <c r="K54" s="6">
        <f t="shared" si="2"/>
        <v>135.34616626029577</v>
      </c>
    </row>
    <row r="55" spans="1:11" x14ac:dyDescent="0.25">
      <c r="A55" s="12" t="s">
        <v>102</v>
      </c>
      <c r="B55" s="16" t="s">
        <v>103</v>
      </c>
      <c r="C55" s="7">
        <v>9235.2000000000007</v>
      </c>
      <c r="D55" s="7">
        <v>9235.2000000000007</v>
      </c>
      <c r="E55" s="3">
        <v>5347.47516</v>
      </c>
      <c r="F55" s="20">
        <f t="shared" si="3"/>
        <v>-3887.7248400000008</v>
      </c>
      <c r="G55" s="33">
        <f t="shared" si="0"/>
        <v>57.903187370062369</v>
      </c>
      <c r="H55" s="3">
        <f t="shared" si="4"/>
        <v>-3887.7248400000008</v>
      </c>
      <c r="I55" s="33">
        <f t="shared" si="1"/>
        <v>57.903187370062369</v>
      </c>
      <c r="J55" s="3">
        <v>4923.6932399999996</v>
      </c>
      <c r="K55" s="23">
        <f>E55/J55*100</f>
        <v>108.60699274595751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20"/>
      <c r="G56" s="31"/>
      <c r="H56" s="3"/>
      <c r="I56" s="31"/>
      <c r="J56" s="5"/>
      <c r="K56" s="23"/>
    </row>
    <row r="57" spans="1:11" x14ac:dyDescent="0.25">
      <c r="A57" s="13" t="s">
        <v>106</v>
      </c>
      <c r="B57" s="17" t="s">
        <v>107</v>
      </c>
      <c r="C57" s="4">
        <v>44772</v>
      </c>
      <c r="D57" s="4">
        <v>45646</v>
      </c>
      <c r="E57" s="5">
        <v>41804.784399999997</v>
      </c>
      <c r="F57" s="20">
        <f t="shared" si="3"/>
        <v>-2967.2156000000032</v>
      </c>
      <c r="G57" s="31">
        <f t="shared" si="0"/>
        <v>93.372608773340474</v>
      </c>
      <c r="H57" s="3">
        <f t="shared" si="4"/>
        <v>-3841.2156000000032</v>
      </c>
      <c r="I57" s="31">
        <f t="shared" si="1"/>
        <v>91.584770626122776</v>
      </c>
      <c r="J57" s="5">
        <v>1270.575</v>
      </c>
      <c r="K57" s="23">
        <f t="shared" si="2"/>
        <v>3290.2256379985438</v>
      </c>
    </row>
    <row r="58" spans="1:11" x14ac:dyDescent="0.25">
      <c r="A58" s="13" t="s">
        <v>108</v>
      </c>
      <c r="B58" s="17" t="s">
        <v>109</v>
      </c>
      <c r="C58" s="4">
        <v>35501</v>
      </c>
      <c r="D58" s="4">
        <v>35422</v>
      </c>
      <c r="E58" s="5">
        <v>28363.301729999999</v>
      </c>
      <c r="F58" s="20">
        <f t="shared" si="3"/>
        <v>-7137.6982700000008</v>
      </c>
      <c r="G58" s="31">
        <f t="shared" si="0"/>
        <v>79.894374045801513</v>
      </c>
      <c r="H58" s="3">
        <f t="shared" si="4"/>
        <v>-7058.6982700000008</v>
      </c>
      <c r="I58" s="31">
        <f t="shared" si="1"/>
        <v>80.072558664107049</v>
      </c>
      <c r="J58" s="5">
        <v>49813.740030000001</v>
      </c>
      <c r="K58" s="23">
        <f t="shared" si="2"/>
        <v>56.938711513968613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1220</v>
      </c>
      <c r="E59" s="10">
        <v>1020</v>
      </c>
      <c r="F59" s="29">
        <f t="shared" si="3"/>
        <v>20</v>
      </c>
      <c r="G59" s="32">
        <f t="shared" si="0"/>
        <v>102</v>
      </c>
      <c r="H59" s="27">
        <f t="shared" si="4"/>
        <v>-200</v>
      </c>
      <c r="I59" s="32">
        <f t="shared" si="1"/>
        <v>83.606557377049185</v>
      </c>
      <c r="J59" s="10">
        <v>540</v>
      </c>
      <c r="K59" s="23">
        <f>E59/J59*100</f>
        <v>188.88888888888889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189717.8</v>
      </c>
      <c r="D60" s="6">
        <f t="shared" ref="D60:E60" si="13">SUM(D61:D64)</f>
        <v>193867.8</v>
      </c>
      <c r="E60" s="6">
        <f t="shared" si="13"/>
        <v>142006.68581999998</v>
      </c>
      <c r="F60" s="19">
        <f t="shared" si="3"/>
        <v>-47711.114180000004</v>
      </c>
      <c r="G60" s="37">
        <f t="shared" si="0"/>
        <v>74.85153518541749</v>
      </c>
      <c r="H60" s="9">
        <f t="shared" si="4"/>
        <v>-51861.114180000004</v>
      </c>
      <c r="I60" s="37">
        <f t="shared" si="1"/>
        <v>73.249237789875366</v>
      </c>
      <c r="J60" s="9">
        <f>SUM(J61:J64)</f>
        <v>121411.80237</v>
      </c>
      <c r="K60" s="6">
        <f t="shared" si="2"/>
        <v>116.96283478869501</v>
      </c>
    </row>
    <row r="61" spans="1:11" x14ac:dyDescent="0.25">
      <c r="A61" s="12" t="s">
        <v>114</v>
      </c>
      <c r="B61" s="16" t="s">
        <v>115</v>
      </c>
      <c r="C61" s="7">
        <v>157128.79999999999</v>
      </c>
      <c r="D61" s="7">
        <v>153391.03560999999</v>
      </c>
      <c r="E61" s="3">
        <v>109687.62364999999</v>
      </c>
      <c r="F61" s="20">
        <f t="shared" si="3"/>
        <v>-47441.176349999994</v>
      </c>
      <c r="G61" s="33">
        <f t="shared" si="0"/>
        <v>69.80745964457185</v>
      </c>
      <c r="H61" s="3">
        <f t="shared" si="4"/>
        <v>-43703.411959999998</v>
      </c>
      <c r="I61" s="33">
        <f t="shared" si="1"/>
        <v>71.508496708297315</v>
      </c>
      <c r="J61" s="3">
        <v>92484.942160000006</v>
      </c>
      <c r="K61" s="24">
        <f>E61/J61*100</f>
        <v>118.6005214343316</v>
      </c>
    </row>
    <row r="62" spans="1:11" x14ac:dyDescent="0.25">
      <c r="A62" s="13" t="s">
        <v>116</v>
      </c>
      <c r="B62" s="17" t="s">
        <v>117</v>
      </c>
      <c r="C62" s="4">
        <v>12589</v>
      </c>
      <c r="D62" s="4">
        <v>20476.76439</v>
      </c>
      <c r="E62" s="5">
        <v>16787.280869999999</v>
      </c>
      <c r="F62" s="20">
        <f t="shared" ref="F62:F70" si="14">SUM(E62-C62)</f>
        <v>4198.2808699999987</v>
      </c>
      <c r="G62" s="31">
        <f t="shared" si="0"/>
        <v>133.34880347922788</v>
      </c>
      <c r="H62" s="3">
        <f t="shared" ref="H62:H70" si="15">SUM(E62-D62)</f>
        <v>-3689.4835200000016</v>
      </c>
      <c r="I62" s="31">
        <f t="shared" si="1"/>
        <v>81.982097123695027</v>
      </c>
      <c r="J62" s="5">
        <v>14954.036400000001</v>
      </c>
      <c r="K62" s="23">
        <f>E62/J62*100</f>
        <v>112.25919491542764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15531.781300000001</v>
      </c>
      <c r="F63" s="20">
        <f t="shared" si="14"/>
        <v>-4468.2186999999994</v>
      </c>
      <c r="G63" s="31">
        <f t="shared" si="0"/>
        <v>77.658906500000001</v>
      </c>
      <c r="H63" s="3">
        <f t="shared" si="15"/>
        <v>-4468.2186999999994</v>
      </c>
      <c r="I63" s="31">
        <f t="shared" si="1"/>
        <v>77.658906500000001</v>
      </c>
      <c r="J63" s="10">
        <v>13972.82381</v>
      </c>
      <c r="K63" s="23">
        <f>E63/J63*100</f>
        <v>111.15706825762945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29">
        <f t="shared" si="14"/>
        <v>0</v>
      </c>
      <c r="G64" s="32"/>
      <c r="H64" s="27">
        <f t="shared" si="15"/>
        <v>0</v>
      </c>
      <c r="I64" s="32"/>
      <c r="J64" s="10"/>
      <c r="K64" s="25"/>
    </row>
    <row r="65" spans="1:11" ht="15.75" thickBot="1" x14ac:dyDescent="0.3">
      <c r="A65" s="11" t="s">
        <v>122</v>
      </c>
      <c r="B65" s="15" t="s">
        <v>123</v>
      </c>
      <c r="C65" s="6">
        <f>SUM(C66:C68)</f>
        <v>7446.4</v>
      </c>
      <c r="D65" s="6">
        <f t="shared" ref="D65:E65" si="16">SUM(D66:D68)</f>
        <v>6553.8040000000001</v>
      </c>
      <c r="E65" s="6">
        <f t="shared" si="16"/>
        <v>4362.0488800000003</v>
      </c>
      <c r="F65" s="19">
        <f t="shared" si="14"/>
        <v>-3084.3511199999994</v>
      </c>
      <c r="G65" s="37">
        <f t="shared" si="0"/>
        <v>58.579298452943704</v>
      </c>
      <c r="H65" s="9">
        <f t="shared" si="15"/>
        <v>-2191.7551199999998</v>
      </c>
      <c r="I65" s="37">
        <f t="shared" si="1"/>
        <v>66.557511942682453</v>
      </c>
      <c r="J65" s="9">
        <f t="shared" ref="J65:K65" si="17">SUM(J66:J68)</f>
        <v>4958.6181699999997</v>
      </c>
      <c r="K65" s="6">
        <f t="shared" si="17"/>
        <v>87.969041584825248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20"/>
      <c r="G66" s="33"/>
      <c r="H66" s="3"/>
      <c r="I66" s="33"/>
      <c r="J66" s="3"/>
      <c r="K66" s="24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20"/>
      <c r="G67" s="31"/>
      <c r="H67" s="3"/>
      <c r="I67" s="31"/>
      <c r="J67" s="5"/>
      <c r="K67" s="23"/>
    </row>
    <row r="68" spans="1:11" ht="15.75" thickBot="1" x14ac:dyDescent="0.3">
      <c r="A68" s="14" t="s">
        <v>128</v>
      </c>
      <c r="B68" s="18" t="s">
        <v>129</v>
      </c>
      <c r="C68" s="8">
        <v>7446.4</v>
      </c>
      <c r="D68" s="8">
        <v>6553.8040000000001</v>
      </c>
      <c r="E68" s="10">
        <v>4362.0488800000003</v>
      </c>
      <c r="F68" s="29">
        <f t="shared" si="14"/>
        <v>-3084.3511199999994</v>
      </c>
      <c r="G68" s="32">
        <f t="shared" ref="G68:G70" si="18">E68/C68*100</f>
        <v>58.579298452943704</v>
      </c>
      <c r="H68" s="27">
        <f t="shared" si="15"/>
        <v>-2191.7551199999998</v>
      </c>
      <c r="I68" s="32">
        <f t="shared" ref="I68:I70" si="19">E68/D68*100</f>
        <v>66.557511942682453</v>
      </c>
      <c r="J68" s="10">
        <v>4958.6181699999997</v>
      </c>
      <c r="K68" s="23">
        <f>E68/J68*100</f>
        <v>87.969041584825248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3000</v>
      </c>
      <c r="D69" s="6">
        <f>SUM(D70:D75)</f>
        <v>3000</v>
      </c>
      <c r="E69" s="6">
        <f>SUM(E70:E75)</f>
        <v>0</v>
      </c>
      <c r="F69" s="19">
        <f t="shared" si="14"/>
        <v>-3000</v>
      </c>
      <c r="G69" s="37">
        <f t="shared" si="18"/>
        <v>0</v>
      </c>
      <c r="H69" s="9">
        <f t="shared" si="15"/>
        <v>-3000</v>
      </c>
      <c r="I69" s="37">
        <f t="shared" si="19"/>
        <v>0</v>
      </c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21" t="s">
        <v>132</v>
      </c>
      <c r="B70" s="22" t="s">
        <v>133</v>
      </c>
      <c r="C70" s="39">
        <v>3000</v>
      </c>
      <c r="D70" s="39">
        <v>3000</v>
      </c>
      <c r="E70" s="26">
        <v>0</v>
      </c>
      <c r="F70" s="28">
        <f t="shared" si="14"/>
        <v>-3000</v>
      </c>
      <c r="G70" s="34">
        <f t="shared" si="18"/>
        <v>0</v>
      </c>
      <c r="H70" s="26">
        <f t="shared" si="15"/>
        <v>-3000</v>
      </c>
      <c r="I70" s="34">
        <f t="shared" si="19"/>
        <v>0</v>
      </c>
      <c r="J70" s="26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2022-10-04T13:26:49Z</cp:lastPrinted>
  <dcterms:created xsi:type="dcterms:W3CDTF">2017-12-11T14:03:53Z</dcterms:created>
  <dcterms:modified xsi:type="dcterms:W3CDTF">2025-10-13T08:04:43Z</dcterms:modified>
</cp:coreProperties>
</file>